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<sst xmlns="http://schemas.openxmlformats.org/spreadsheetml/2006/main" count="53" uniqueCount="39">
  <si>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Cấp độ 1: có trường hợp xâm nhập và lây nhiễm thứ phát trong nước nhưng chưa xâm nhập vào địa bàn tỉnh; Cấp độ 2: Có dịch bệnh xâm nhập tại tỉnh dưới 20 trường hợp mắc; Cấp độ 3: dịch bệnh lây lan trong cộng đồng từ 20 đến 40 trường hợp mắc; Cấp độ 4: dịch bệnh lây lan trong cộng đồng từ 40-150 trường hợp mắc; Cấp độ 5: dịch bệnh lây lan trong cộng đồng từ trên 150 trường hợp mắc.</t>
  </si>
  <si>
    <t xml:space="preserve">Ghi chú: </t>
  </si>
  <si>
    <t xml:space="preserve">Tổng </t>
  </si>
  <si>
    <t>cuộn</t>
  </si>
  <si>
    <t>Giấy vệ sinh</t>
  </si>
  <si>
    <t>lít</t>
  </si>
  <si>
    <t>Nước sát khuẩn</t>
  </si>
  <si>
    <t>chiếc</t>
  </si>
  <si>
    <t>Khẩu trang kháng khuẩn</t>
  </si>
  <si>
    <t>Nước đóng chai</t>
  </si>
  <si>
    <t>Lít</t>
  </si>
  <si>
    <t>Dầu ăn</t>
  </si>
  <si>
    <t>kg</t>
  </si>
  <si>
    <t>Muối ăn</t>
  </si>
  <si>
    <t>gói</t>
  </si>
  <si>
    <t>Mỳ tôm</t>
  </si>
  <si>
    <t>Rau củ</t>
  </si>
  <si>
    <t>Thủy hải sản</t>
  </si>
  <si>
    <t>quả</t>
  </si>
  <si>
    <t>Trứng</t>
  </si>
  <si>
    <t>Thịt gà</t>
  </si>
  <si>
    <t>Thịt lợn</t>
  </si>
  <si>
    <t>Gạo tẻ</t>
  </si>
  <si>
    <t>Thành tiền</t>
  </si>
  <si>
    <t>Lượng hàng hóa</t>
  </si>
  <si>
    <t>Cấp độ 5
(số người cách ly: 7500)</t>
  </si>
  <si>
    <t>Cấp độ 4 
(số người cách ly: 3500)</t>
  </si>
  <si>
    <t>Cấp độ 3
(số người cách lý: 1500)</t>
  </si>
  <si>
    <t>Cấp độ 2
(số người cách ly: 1000)</t>
  </si>
  <si>
    <t>Cấp độ 1
(số người cách ly: 100)</t>
  </si>
  <si>
    <t>Giá</t>
  </si>
  <si>
    <t>Định mức 1 người trong 14 ngày</t>
  </si>
  <si>
    <t>ĐVT</t>
  </si>
  <si>
    <t>Nhóm hàng</t>
  </si>
  <si>
    <t>STT</t>
  </si>
  <si>
    <t>ĐVT: 1000đ</t>
  </si>
  <si>
    <t>Phụ lục : Bảng tổng hợp lượng hàng hóa thiết yếu cung cấp cho người bị cách ly theo từng cấp độ</t>
  </si>
  <si>
    <t>SỞ CÔNG THƯƠNG HÀ NAM</t>
  </si>
  <si>
    <t>(Kèm theo Kế hoạch số   443   /KH-SCT ngày  30  tháng 3 năm 2020)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</si>
</sst>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 wrapText="1"/>
    </xf>
    <xf numFmtId="43" fontId="40" fillId="0" borderId="0" xfId="42" applyFont="1" applyAlignment="1">
      <alignment wrapText="1"/>
    </xf>
    <xf numFmtId="43" fontId="41" fillId="0" borderId="0" xfId="42" applyFont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172" fontId="42" fillId="0" borderId="10" xfId="42" applyNumberFormat="1" applyFont="1" applyBorder="1" applyAlignment="1">
      <alignment wrapText="1"/>
    </xf>
    <xf numFmtId="43" fontId="42" fillId="0" borderId="10" xfId="42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172" fontId="43" fillId="0" borderId="0" xfId="42" applyNumberFormat="1" applyFont="1" applyAlignment="1">
      <alignment wrapText="1"/>
    </xf>
    <xf numFmtId="172" fontId="43" fillId="0" borderId="10" xfId="42" applyNumberFormat="1" applyFont="1" applyBorder="1" applyAlignment="1">
      <alignment horizontal="right" wrapText="1"/>
    </xf>
    <xf numFmtId="172" fontId="43" fillId="0" borderId="10" xfId="42" applyNumberFormat="1" applyFont="1" applyBorder="1" applyAlignment="1">
      <alignment horizontal="center" wrapText="1"/>
    </xf>
    <xf numFmtId="172" fontId="43" fillId="0" borderId="10" xfId="42" applyNumberFormat="1" applyFont="1" applyBorder="1" applyAlignment="1">
      <alignment wrapText="1"/>
    </xf>
    <xf numFmtId="172" fontId="43" fillId="0" borderId="10" xfId="42" applyNumberFormat="1" applyFont="1" applyBorder="1" applyAlignment="1">
      <alignment horizontal="center" vertical="center" wrapText="1"/>
    </xf>
    <xf numFmtId="43" fontId="43" fillId="0" borderId="10" xfId="42" applyNumberFormat="1" applyFont="1" applyBorder="1" applyAlignment="1">
      <alignment horizontal="center" wrapText="1"/>
    </xf>
    <xf numFmtId="43" fontId="42" fillId="0" borderId="10" xfId="42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43" fontId="44" fillId="0" borderId="0" xfId="42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43" fontId="40" fillId="0" borderId="11" xfId="42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4.625" style="1" customWidth="1"/>
    <col min="2" max="2" width="16.25390625" style="1" customWidth="1"/>
    <col min="3" max="3" width="5.25390625" style="1" bestFit="1" customWidth="1"/>
    <col min="4" max="4" width="9.25390625" style="1" customWidth="1"/>
    <col min="5" max="5" width="4.875" style="1" bestFit="1" customWidth="1"/>
    <col min="6" max="6" width="8.50390625" style="1" customWidth="1"/>
    <col min="7" max="7" width="7.50390625" style="2" customWidth="1"/>
    <col min="8" max="8" width="8.125" style="1" customWidth="1"/>
    <col min="9" max="9" width="10.25390625" style="2" bestFit="1" customWidth="1"/>
    <col min="10" max="10" width="8.375" style="1" customWidth="1"/>
    <col min="11" max="11" width="10.25390625" style="2" bestFit="1" customWidth="1"/>
    <col min="12" max="12" width="8.00390625" style="1" customWidth="1"/>
    <col min="13" max="13" width="10.25390625" style="2" bestFit="1" customWidth="1"/>
    <col min="14" max="14" width="8.375" style="1" bestFit="1" customWidth="1"/>
    <col min="15" max="15" width="10.25390625" style="2" bestFit="1" customWidth="1"/>
    <col min="16" max="16384" width="9.00390625" style="1" customWidth="1"/>
  </cols>
  <sheetData>
    <row r="1" spans="1:15" s="17" customFormat="1" ht="18.75" customHeight="1">
      <c r="A1" s="21" t="s">
        <v>37</v>
      </c>
      <c r="B1" s="21"/>
      <c r="C1" s="21"/>
      <c r="D1" s="21"/>
      <c r="E1" s="21"/>
      <c r="G1" s="18"/>
      <c r="I1" s="18"/>
      <c r="K1" s="18"/>
      <c r="M1" s="18"/>
      <c r="O1" s="18"/>
    </row>
    <row r="2" spans="7:15" s="17" customFormat="1" ht="18.75">
      <c r="G2" s="18"/>
      <c r="I2" s="18"/>
      <c r="K2" s="18"/>
      <c r="M2" s="18"/>
      <c r="O2" s="18"/>
    </row>
    <row r="3" spans="1:15" s="17" customFormat="1" ht="18.75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3" t="s">
        <v>38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4:15" ht="18.75">
      <c r="N5" s="24" t="s">
        <v>35</v>
      </c>
      <c r="O5" s="24"/>
    </row>
    <row r="6" spans="1:15" s="5" customFormat="1" ht="44.25" customHeight="1">
      <c r="A6" s="25" t="s">
        <v>34</v>
      </c>
      <c r="B6" s="25" t="s">
        <v>33</v>
      </c>
      <c r="C6" s="25" t="s">
        <v>32</v>
      </c>
      <c r="D6" s="25" t="s">
        <v>31</v>
      </c>
      <c r="E6" s="25" t="s">
        <v>30</v>
      </c>
      <c r="F6" s="19" t="s">
        <v>29</v>
      </c>
      <c r="G6" s="19"/>
      <c r="H6" s="19" t="s">
        <v>28</v>
      </c>
      <c r="I6" s="19"/>
      <c r="J6" s="19" t="s">
        <v>27</v>
      </c>
      <c r="K6" s="19"/>
      <c r="L6" s="19" t="s">
        <v>26</v>
      </c>
      <c r="M6" s="19"/>
      <c r="N6" s="19" t="s">
        <v>25</v>
      </c>
      <c r="O6" s="19"/>
    </row>
    <row r="7" spans="1:15" s="5" customFormat="1" ht="47.25">
      <c r="A7" s="26"/>
      <c r="B7" s="26"/>
      <c r="C7" s="26"/>
      <c r="D7" s="26"/>
      <c r="E7" s="26"/>
      <c r="F7" s="9" t="s">
        <v>24</v>
      </c>
      <c r="G7" s="16" t="s">
        <v>23</v>
      </c>
      <c r="H7" s="9" t="s">
        <v>24</v>
      </c>
      <c r="I7" s="16" t="s">
        <v>23</v>
      </c>
      <c r="J7" s="9" t="s">
        <v>24</v>
      </c>
      <c r="K7" s="16" t="s">
        <v>23</v>
      </c>
      <c r="L7" s="9" t="s">
        <v>24</v>
      </c>
      <c r="M7" s="16" t="s">
        <v>23</v>
      </c>
      <c r="N7" s="9" t="s">
        <v>24</v>
      </c>
      <c r="O7" s="16" t="s">
        <v>23</v>
      </c>
    </row>
    <row r="8" spans="1:15" s="10" customFormat="1" ht="18.75" customHeight="1">
      <c r="A8" s="14">
        <v>1</v>
      </c>
      <c r="B8" s="13" t="s">
        <v>22</v>
      </c>
      <c r="C8" s="12" t="s">
        <v>12</v>
      </c>
      <c r="D8" s="15">
        <v>8.4</v>
      </c>
      <c r="E8" s="11">
        <v>12</v>
      </c>
      <c r="F8" s="11">
        <f aca="true" t="shared" si="0" ref="F8:F20">D8*100</f>
        <v>840</v>
      </c>
      <c r="G8" s="11">
        <f aca="true" t="shared" si="1" ref="G8:G20">F8*E8</f>
        <v>10080</v>
      </c>
      <c r="H8" s="11">
        <f aca="true" t="shared" si="2" ref="H8:H20">D8*1000</f>
        <v>8400</v>
      </c>
      <c r="I8" s="11">
        <f aca="true" t="shared" si="3" ref="I8:I20">H8*E8</f>
        <v>100800</v>
      </c>
      <c r="J8" s="11">
        <f>$D$8*1500</f>
        <v>12600</v>
      </c>
      <c r="K8" s="11">
        <f aca="true" t="shared" si="4" ref="K8:K20">J8*E8</f>
        <v>151200</v>
      </c>
      <c r="L8" s="11">
        <f>$D$8*3500</f>
        <v>29400</v>
      </c>
      <c r="M8" s="11">
        <f aca="true" t="shared" si="5" ref="M8:M20">L8*E8</f>
        <v>352800</v>
      </c>
      <c r="N8" s="11">
        <f>$D$8*7500</f>
        <v>63000</v>
      </c>
      <c r="O8" s="11">
        <f aca="true" t="shared" si="6" ref="O8:O20">N8*E8</f>
        <v>756000</v>
      </c>
    </row>
    <row r="9" spans="1:15" s="10" customFormat="1" ht="18.75" customHeight="1">
      <c r="A9" s="14">
        <v>2</v>
      </c>
      <c r="B9" s="13" t="s">
        <v>21</v>
      </c>
      <c r="C9" s="12" t="s">
        <v>12</v>
      </c>
      <c r="D9" s="15">
        <v>0.63</v>
      </c>
      <c r="E9" s="11">
        <v>13</v>
      </c>
      <c r="F9" s="11">
        <f t="shared" si="0"/>
        <v>63</v>
      </c>
      <c r="G9" s="11">
        <f t="shared" si="1"/>
        <v>819</v>
      </c>
      <c r="H9" s="11">
        <f t="shared" si="2"/>
        <v>630</v>
      </c>
      <c r="I9" s="11">
        <f t="shared" si="3"/>
        <v>8190</v>
      </c>
      <c r="J9" s="11">
        <f aca="true" t="shared" si="7" ref="J9:J20">D9*1500</f>
        <v>945</v>
      </c>
      <c r="K9" s="11">
        <f t="shared" si="4"/>
        <v>12285</v>
      </c>
      <c r="L9" s="11">
        <f aca="true" t="shared" si="8" ref="L9:L20">D9*3500</f>
        <v>2205</v>
      </c>
      <c r="M9" s="11">
        <f t="shared" si="5"/>
        <v>28665</v>
      </c>
      <c r="N9" s="11">
        <f aca="true" t="shared" si="9" ref="N9:N20">D9*7500</f>
        <v>4725</v>
      </c>
      <c r="O9" s="11">
        <f t="shared" si="6"/>
        <v>61425</v>
      </c>
    </row>
    <row r="10" spans="1:15" s="10" customFormat="1" ht="18.75" customHeight="1">
      <c r="A10" s="14">
        <v>3</v>
      </c>
      <c r="B10" s="13" t="s">
        <v>20</v>
      </c>
      <c r="C10" s="12" t="s">
        <v>12</v>
      </c>
      <c r="D10" s="15">
        <v>0.7</v>
      </c>
      <c r="E10" s="11">
        <v>90</v>
      </c>
      <c r="F10" s="11">
        <f t="shared" si="0"/>
        <v>70</v>
      </c>
      <c r="G10" s="11">
        <f t="shared" si="1"/>
        <v>6300</v>
      </c>
      <c r="H10" s="11">
        <f t="shared" si="2"/>
        <v>700</v>
      </c>
      <c r="I10" s="11">
        <f t="shared" si="3"/>
        <v>63000</v>
      </c>
      <c r="J10" s="11">
        <f t="shared" si="7"/>
        <v>1050</v>
      </c>
      <c r="K10" s="11">
        <f t="shared" si="4"/>
        <v>94500</v>
      </c>
      <c r="L10" s="11">
        <f t="shared" si="8"/>
        <v>2450</v>
      </c>
      <c r="M10" s="11">
        <f t="shared" si="5"/>
        <v>220500</v>
      </c>
      <c r="N10" s="11">
        <f t="shared" si="9"/>
        <v>5250</v>
      </c>
      <c r="O10" s="11">
        <f t="shared" si="6"/>
        <v>472500</v>
      </c>
    </row>
    <row r="11" spans="1:15" s="10" customFormat="1" ht="18.75" customHeight="1">
      <c r="A11" s="14">
        <v>4</v>
      </c>
      <c r="B11" s="13" t="s">
        <v>19</v>
      </c>
      <c r="C11" s="12" t="s">
        <v>18</v>
      </c>
      <c r="D11" s="15">
        <v>7</v>
      </c>
      <c r="E11" s="11">
        <v>2.5</v>
      </c>
      <c r="F11" s="11">
        <f t="shared" si="0"/>
        <v>700</v>
      </c>
      <c r="G11" s="11">
        <f t="shared" si="1"/>
        <v>1750</v>
      </c>
      <c r="H11" s="11">
        <f t="shared" si="2"/>
        <v>7000</v>
      </c>
      <c r="I11" s="11">
        <f t="shared" si="3"/>
        <v>17500</v>
      </c>
      <c r="J11" s="11">
        <f t="shared" si="7"/>
        <v>10500</v>
      </c>
      <c r="K11" s="11">
        <f t="shared" si="4"/>
        <v>26250</v>
      </c>
      <c r="L11" s="11">
        <f t="shared" si="8"/>
        <v>24500</v>
      </c>
      <c r="M11" s="11">
        <f t="shared" si="5"/>
        <v>61250</v>
      </c>
      <c r="N11" s="11">
        <f t="shared" si="9"/>
        <v>52500</v>
      </c>
      <c r="O11" s="11">
        <f t="shared" si="6"/>
        <v>131250</v>
      </c>
    </row>
    <row r="12" spans="1:15" s="10" customFormat="1" ht="18.75" customHeight="1">
      <c r="A12" s="14">
        <v>5</v>
      </c>
      <c r="B12" s="13" t="s">
        <v>17</v>
      </c>
      <c r="C12" s="12" t="s">
        <v>12</v>
      </c>
      <c r="D12" s="15">
        <v>0.728</v>
      </c>
      <c r="E12" s="11">
        <v>90</v>
      </c>
      <c r="F12" s="11">
        <f t="shared" si="0"/>
        <v>72.8</v>
      </c>
      <c r="G12" s="11">
        <f t="shared" si="1"/>
        <v>6552</v>
      </c>
      <c r="H12" s="11">
        <f t="shared" si="2"/>
        <v>728</v>
      </c>
      <c r="I12" s="11">
        <f t="shared" si="3"/>
        <v>65520</v>
      </c>
      <c r="J12" s="11">
        <f t="shared" si="7"/>
        <v>1092</v>
      </c>
      <c r="K12" s="11">
        <f t="shared" si="4"/>
        <v>98280</v>
      </c>
      <c r="L12" s="11">
        <f t="shared" si="8"/>
        <v>2548</v>
      </c>
      <c r="M12" s="11">
        <f t="shared" si="5"/>
        <v>229320</v>
      </c>
      <c r="N12" s="11">
        <f t="shared" si="9"/>
        <v>5460</v>
      </c>
      <c r="O12" s="11">
        <f t="shared" si="6"/>
        <v>491400</v>
      </c>
    </row>
    <row r="13" spans="1:15" s="10" customFormat="1" ht="18.75" customHeight="1">
      <c r="A13" s="14">
        <v>6</v>
      </c>
      <c r="B13" s="13" t="s">
        <v>16</v>
      </c>
      <c r="C13" s="12" t="s">
        <v>12</v>
      </c>
      <c r="D13" s="15">
        <v>4.4799999999999995</v>
      </c>
      <c r="E13" s="11">
        <v>8</v>
      </c>
      <c r="F13" s="11">
        <f t="shared" si="0"/>
        <v>447.99999999999994</v>
      </c>
      <c r="G13" s="11">
        <f t="shared" si="1"/>
        <v>3583.9999999999995</v>
      </c>
      <c r="H13" s="11">
        <f t="shared" si="2"/>
        <v>4479.999999999999</v>
      </c>
      <c r="I13" s="11">
        <f t="shared" si="3"/>
        <v>35839.99999999999</v>
      </c>
      <c r="J13" s="11">
        <f t="shared" si="7"/>
        <v>6719.999999999999</v>
      </c>
      <c r="K13" s="11">
        <f t="shared" si="4"/>
        <v>53759.99999999999</v>
      </c>
      <c r="L13" s="11">
        <f t="shared" si="8"/>
        <v>15679.999999999998</v>
      </c>
      <c r="M13" s="11">
        <f t="shared" si="5"/>
        <v>125439.99999999999</v>
      </c>
      <c r="N13" s="11">
        <f t="shared" si="9"/>
        <v>33600</v>
      </c>
      <c r="O13" s="11">
        <f t="shared" si="6"/>
        <v>268800</v>
      </c>
    </row>
    <row r="14" spans="1:15" s="10" customFormat="1" ht="18.75" customHeight="1">
      <c r="A14" s="14">
        <v>7</v>
      </c>
      <c r="B14" s="13" t="s">
        <v>15</v>
      </c>
      <c r="C14" s="12" t="s">
        <v>14</v>
      </c>
      <c r="D14" s="12">
        <v>28</v>
      </c>
      <c r="E14" s="11">
        <v>3</v>
      </c>
      <c r="F14" s="11">
        <f t="shared" si="0"/>
        <v>2800</v>
      </c>
      <c r="G14" s="11">
        <f t="shared" si="1"/>
        <v>8400</v>
      </c>
      <c r="H14" s="11">
        <f t="shared" si="2"/>
        <v>28000</v>
      </c>
      <c r="I14" s="11">
        <f t="shared" si="3"/>
        <v>84000</v>
      </c>
      <c r="J14" s="11">
        <f t="shared" si="7"/>
        <v>42000</v>
      </c>
      <c r="K14" s="11">
        <f t="shared" si="4"/>
        <v>126000</v>
      </c>
      <c r="L14" s="11">
        <f t="shared" si="8"/>
        <v>98000</v>
      </c>
      <c r="M14" s="11">
        <f t="shared" si="5"/>
        <v>294000</v>
      </c>
      <c r="N14" s="11">
        <f t="shared" si="9"/>
        <v>210000</v>
      </c>
      <c r="O14" s="11">
        <f t="shared" si="6"/>
        <v>630000</v>
      </c>
    </row>
    <row r="15" spans="1:15" s="10" customFormat="1" ht="18.75" customHeight="1">
      <c r="A15" s="14">
        <v>8</v>
      </c>
      <c r="B15" s="13" t="s">
        <v>13</v>
      </c>
      <c r="C15" s="12" t="s">
        <v>12</v>
      </c>
      <c r="D15" s="15">
        <v>0.06999999999999999</v>
      </c>
      <c r="E15" s="11">
        <v>3</v>
      </c>
      <c r="F15" s="11">
        <f t="shared" si="0"/>
        <v>6.999999999999999</v>
      </c>
      <c r="G15" s="11">
        <f t="shared" si="1"/>
        <v>20.999999999999996</v>
      </c>
      <c r="H15" s="11">
        <f t="shared" si="2"/>
        <v>69.99999999999999</v>
      </c>
      <c r="I15" s="11">
        <f t="shared" si="3"/>
        <v>209.99999999999994</v>
      </c>
      <c r="J15" s="11">
        <f t="shared" si="7"/>
        <v>104.99999999999999</v>
      </c>
      <c r="K15" s="11">
        <f t="shared" si="4"/>
        <v>314.99999999999994</v>
      </c>
      <c r="L15" s="11">
        <f t="shared" si="8"/>
        <v>244.99999999999997</v>
      </c>
      <c r="M15" s="11">
        <f t="shared" si="5"/>
        <v>734.9999999999999</v>
      </c>
      <c r="N15" s="11">
        <f t="shared" si="9"/>
        <v>525</v>
      </c>
      <c r="O15" s="11">
        <f t="shared" si="6"/>
        <v>1575</v>
      </c>
    </row>
    <row r="16" spans="1:15" s="10" customFormat="1" ht="18.75" customHeight="1">
      <c r="A16" s="14">
        <v>9</v>
      </c>
      <c r="B16" s="13" t="s">
        <v>11</v>
      </c>
      <c r="C16" s="12" t="s">
        <v>10</v>
      </c>
      <c r="D16" s="15">
        <v>0.42</v>
      </c>
      <c r="E16" s="11">
        <v>36</v>
      </c>
      <c r="F16" s="11">
        <f t="shared" si="0"/>
        <v>42</v>
      </c>
      <c r="G16" s="11">
        <f t="shared" si="1"/>
        <v>1512</v>
      </c>
      <c r="H16" s="11">
        <f t="shared" si="2"/>
        <v>420</v>
      </c>
      <c r="I16" s="11">
        <f t="shared" si="3"/>
        <v>15120</v>
      </c>
      <c r="J16" s="11">
        <f t="shared" si="7"/>
        <v>630</v>
      </c>
      <c r="K16" s="11">
        <f t="shared" si="4"/>
        <v>22680</v>
      </c>
      <c r="L16" s="11">
        <f t="shared" si="8"/>
        <v>1470</v>
      </c>
      <c r="M16" s="11">
        <f t="shared" si="5"/>
        <v>52920</v>
      </c>
      <c r="N16" s="11">
        <f t="shared" si="9"/>
        <v>3150</v>
      </c>
      <c r="O16" s="11">
        <f t="shared" si="6"/>
        <v>113400</v>
      </c>
    </row>
    <row r="17" spans="1:15" s="10" customFormat="1" ht="18.75" customHeight="1">
      <c r="A17" s="14">
        <v>10</v>
      </c>
      <c r="B17" s="13" t="s">
        <v>9</v>
      </c>
      <c r="C17" s="12" t="s">
        <v>5</v>
      </c>
      <c r="D17" s="12">
        <v>28</v>
      </c>
      <c r="E17" s="11">
        <v>5</v>
      </c>
      <c r="F17" s="11">
        <f t="shared" si="0"/>
        <v>2800</v>
      </c>
      <c r="G17" s="11">
        <f t="shared" si="1"/>
        <v>14000</v>
      </c>
      <c r="H17" s="11">
        <f t="shared" si="2"/>
        <v>28000</v>
      </c>
      <c r="I17" s="11">
        <f t="shared" si="3"/>
        <v>140000</v>
      </c>
      <c r="J17" s="11">
        <f t="shared" si="7"/>
        <v>42000</v>
      </c>
      <c r="K17" s="11">
        <f t="shared" si="4"/>
        <v>210000</v>
      </c>
      <c r="L17" s="11">
        <f t="shared" si="8"/>
        <v>98000</v>
      </c>
      <c r="M17" s="11">
        <f t="shared" si="5"/>
        <v>490000</v>
      </c>
      <c r="N17" s="11">
        <f t="shared" si="9"/>
        <v>210000</v>
      </c>
      <c r="O17" s="11">
        <f t="shared" si="6"/>
        <v>1050000</v>
      </c>
    </row>
    <row r="18" spans="1:15" s="10" customFormat="1" ht="31.5">
      <c r="A18" s="14">
        <v>11</v>
      </c>
      <c r="B18" s="13" t="s">
        <v>8</v>
      </c>
      <c r="C18" s="12" t="s">
        <v>7</v>
      </c>
      <c r="D18" s="12">
        <v>3</v>
      </c>
      <c r="E18" s="11">
        <v>7</v>
      </c>
      <c r="F18" s="11">
        <f t="shared" si="0"/>
        <v>300</v>
      </c>
      <c r="G18" s="11">
        <f t="shared" si="1"/>
        <v>2100</v>
      </c>
      <c r="H18" s="11">
        <f t="shared" si="2"/>
        <v>3000</v>
      </c>
      <c r="I18" s="11">
        <f t="shared" si="3"/>
        <v>21000</v>
      </c>
      <c r="J18" s="11">
        <f t="shared" si="7"/>
        <v>4500</v>
      </c>
      <c r="K18" s="11">
        <f t="shared" si="4"/>
        <v>31500</v>
      </c>
      <c r="L18" s="11">
        <f t="shared" si="8"/>
        <v>10500</v>
      </c>
      <c r="M18" s="11">
        <f t="shared" si="5"/>
        <v>73500</v>
      </c>
      <c r="N18" s="11">
        <f t="shared" si="9"/>
        <v>22500</v>
      </c>
      <c r="O18" s="11">
        <f t="shared" si="6"/>
        <v>157500</v>
      </c>
    </row>
    <row r="19" spans="1:15" s="10" customFormat="1" ht="18.75" customHeight="1">
      <c r="A19" s="14">
        <v>12</v>
      </c>
      <c r="B19" s="13" t="s">
        <v>6</v>
      </c>
      <c r="C19" s="12" t="s">
        <v>5</v>
      </c>
      <c r="D19" s="15">
        <v>0.1</v>
      </c>
      <c r="E19" s="11">
        <v>250</v>
      </c>
      <c r="F19" s="11">
        <f t="shared" si="0"/>
        <v>10</v>
      </c>
      <c r="G19" s="11">
        <f t="shared" si="1"/>
        <v>2500</v>
      </c>
      <c r="H19" s="11">
        <f t="shared" si="2"/>
        <v>100</v>
      </c>
      <c r="I19" s="11">
        <f t="shared" si="3"/>
        <v>25000</v>
      </c>
      <c r="J19" s="11">
        <f t="shared" si="7"/>
        <v>150</v>
      </c>
      <c r="K19" s="11">
        <f t="shared" si="4"/>
        <v>37500</v>
      </c>
      <c r="L19" s="11">
        <f t="shared" si="8"/>
        <v>350</v>
      </c>
      <c r="M19" s="11">
        <f t="shared" si="5"/>
        <v>87500</v>
      </c>
      <c r="N19" s="11">
        <f t="shared" si="9"/>
        <v>750</v>
      </c>
      <c r="O19" s="11">
        <f t="shared" si="6"/>
        <v>187500</v>
      </c>
    </row>
    <row r="20" spans="1:15" s="10" customFormat="1" ht="18.75" customHeight="1">
      <c r="A20" s="14">
        <v>13</v>
      </c>
      <c r="B20" s="13" t="s">
        <v>4</v>
      </c>
      <c r="C20" s="12" t="s">
        <v>3</v>
      </c>
      <c r="D20" s="12">
        <v>1</v>
      </c>
      <c r="E20" s="11">
        <v>4</v>
      </c>
      <c r="F20" s="11">
        <f t="shared" si="0"/>
        <v>100</v>
      </c>
      <c r="G20" s="11">
        <f t="shared" si="1"/>
        <v>400</v>
      </c>
      <c r="H20" s="11">
        <f t="shared" si="2"/>
        <v>1000</v>
      </c>
      <c r="I20" s="11">
        <f t="shared" si="3"/>
        <v>4000</v>
      </c>
      <c r="J20" s="11">
        <f t="shared" si="7"/>
        <v>1500</v>
      </c>
      <c r="K20" s="11">
        <f t="shared" si="4"/>
        <v>6000</v>
      </c>
      <c r="L20" s="11">
        <f t="shared" si="8"/>
        <v>3500</v>
      </c>
      <c r="M20" s="11">
        <f t="shared" si="5"/>
        <v>14000</v>
      </c>
      <c r="N20" s="11">
        <f t="shared" si="9"/>
        <v>7500</v>
      </c>
      <c r="O20" s="11">
        <f t="shared" si="6"/>
        <v>30000</v>
      </c>
    </row>
    <row r="21" spans="1:15" s="5" customFormat="1" ht="18.75" customHeight="1">
      <c r="A21" s="9"/>
      <c r="B21" s="8" t="s">
        <v>2</v>
      </c>
      <c r="C21" s="8"/>
      <c r="D21" s="8"/>
      <c r="E21" s="8"/>
      <c r="F21" s="7"/>
      <c r="G21" s="6">
        <f>SUM(G8:G20)</f>
        <v>58018</v>
      </c>
      <c r="H21" s="6"/>
      <c r="I21" s="6">
        <f>SUM(I8:I20)</f>
        <v>580180</v>
      </c>
      <c r="J21" s="6"/>
      <c r="K21" s="6">
        <f>SUM(K8:K20)</f>
        <v>870270</v>
      </c>
      <c r="L21" s="6"/>
      <c r="M21" s="6">
        <f>SUM(M8:M20)</f>
        <v>2030630</v>
      </c>
      <c r="N21" s="6"/>
      <c r="O21" s="6">
        <f>SUM(O8:O20)</f>
        <v>4351350</v>
      </c>
    </row>
    <row r="22" spans="2:15" ht="18.75">
      <c r="B22" s="4" t="s">
        <v>1</v>
      </c>
      <c r="C22" s="4"/>
      <c r="D22" s="4"/>
      <c r="E22" s="4"/>
      <c r="F22" s="4"/>
      <c r="G22" s="3"/>
      <c r="H22" s="4"/>
      <c r="I22" s="3"/>
      <c r="J22" s="4"/>
      <c r="K22" s="3"/>
      <c r="L22" s="4"/>
      <c r="M22" s="3"/>
      <c r="N22" s="4"/>
      <c r="O22" s="3"/>
    </row>
    <row r="23" spans="2:15" ht="78.75" customHeight="1">
      <c r="B23" s="20" t="s">
        <v>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sheetProtection/>
  <mergeCells count="15">
    <mergeCell ref="C6:C7"/>
    <mergeCell ref="D6:D7"/>
    <mergeCell ref="E6:E7"/>
    <mergeCell ref="F6:G6"/>
    <mergeCell ref="H6:I6"/>
    <mergeCell ref="J6:K6"/>
    <mergeCell ref="L6:M6"/>
    <mergeCell ref="N6:O6"/>
    <mergeCell ref="B23:O23"/>
    <mergeCell ref="A1:E1"/>
    <mergeCell ref="A3:O3"/>
    <mergeCell ref="A4:O4"/>
    <mergeCell ref="N5:O5"/>
    <mergeCell ref="A6:A7"/>
    <mergeCell ref="B6:B7"/>
  </mergeCells>
  <printOptions/>
  <pageMargins left="0.25" right="0.25" top="0.5" bottom="0.2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2020-03-30T03:56:01Z</dcterms:created>
  <dcterms:modified xsi:type="dcterms:W3CDTF">2020-03-30T08:40:00Z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